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5" r:id="rId1"/>
    <sheet name="Sheet2" sheetId="6" r:id="rId2"/>
  </sheets>
  <definedNames>
    <definedName name="_xlnm._FilterDatabase" localSheetId="0" hidden="1">Sheet1!$A$3:$D$9</definedName>
  </definedNames>
  <calcPr calcId="144525"/>
</workbook>
</file>

<file path=xl/sharedStrings.xml><?xml version="1.0" encoding="utf-8"?>
<sst xmlns="http://schemas.openxmlformats.org/spreadsheetml/2006/main" count="49" uniqueCount="34">
  <si>
    <t>附件2</t>
  </si>
  <si>
    <t>2022年沧州市生活困难全国劳模名单</t>
  </si>
  <si>
    <t>序号</t>
  </si>
  <si>
    <t>申报单位</t>
  </si>
  <si>
    <t>姓名</t>
  </si>
  <si>
    <t>所获荣誉</t>
  </si>
  <si>
    <t>沧州</t>
  </si>
  <si>
    <t>冯秀森</t>
  </si>
  <si>
    <t>2005年全国劳模</t>
  </si>
  <si>
    <t>江志坚</t>
  </si>
  <si>
    <t>1977年全国先进生产(工作)者</t>
  </si>
  <si>
    <t>曹石行</t>
  </si>
  <si>
    <t>1989年全国劳模</t>
  </si>
  <si>
    <t>张国治</t>
  </si>
  <si>
    <t>2000年全国劳模</t>
  </si>
  <si>
    <t>刘国新</t>
  </si>
  <si>
    <t>于天瑞</t>
  </si>
  <si>
    <t>1995年全国劳模</t>
  </si>
  <si>
    <t>冯志华</t>
  </si>
  <si>
    <t>武吉龙</t>
  </si>
  <si>
    <t>李焕雪</t>
  </si>
  <si>
    <t>孙双锁</t>
  </si>
  <si>
    <t>董小拴</t>
  </si>
  <si>
    <t>孙杏果</t>
  </si>
  <si>
    <t>尤东晨</t>
  </si>
  <si>
    <t>冯喜银</t>
  </si>
  <si>
    <t>张泽民</t>
  </si>
  <si>
    <t>韩瑞明</t>
  </si>
  <si>
    <t>王均平</t>
  </si>
  <si>
    <t>殷丙戌</t>
  </si>
  <si>
    <t>陈美霞</t>
  </si>
  <si>
    <t>卢丽华</t>
  </si>
  <si>
    <t>刘金国</t>
  </si>
  <si>
    <t>张佑斌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</si>
</sst>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6"/>
      <name val="黑体"/>
      <charset val="134"/>
    </font>
    <font>
      <sz val="24"/>
      <name val="方正小标宋简体"/>
      <charset val="134"/>
    </font>
    <font>
      <sz val="10"/>
      <name val="黑体"/>
      <charset val="134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2"/>
      <name val="宋体"/>
      <charset val="1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horizontal="center" vertical="center" wrapText="true"/>
    </xf>
    <xf numFmtId="0" fontId="8" fillId="19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1" fillId="3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9" fillId="0" borderId="0">
      <alignment horizontal="center" vertical="center" wrapText="true"/>
    </xf>
    <xf numFmtId="0" fontId="11" fillId="29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9" fillId="0" borderId="0">
      <alignment horizontal="center" vertical="center" wrapText="true"/>
    </xf>
    <xf numFmtId="0" fontId="11" fillId="27" borderId="0" applyNumberFormat="false" applyBorder="false" applyAlignment="false" applyProtection="false">
      <alignment vertical="center"/>
    </xf>
    <xf numFmtId="0" fontId="28" fillId="0" borderId="7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1" fillId="17" borderId="4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0" fillId="0" borderId="0">
      <alignment horizontal="center" vertical="center" wrapText="true"/>
    </xf>
    <xf numFmtId="0" fontId="11" fillId="23" borderId="0" applyNumberFormat="false" applyBorder="false" applyAlignment="false" applyProtection="false">
      <alignment vertical="center"/>
    </xf>
    <xf numFmtId="0" fontId="20" fillId="16" borderId="4" applyNumberFormat="false" applyAlignment="false" applyProtection="false">
      <alignment vertical="center"/>
    </xf>
    <xf numFmtId="0" fontId="23" fillId="17" borderId="6" applyNumberFormat="false" applyAlignment="false" applyProtection="false">
      <alignment vertical="center"/>
    </xf>
    <xf numFmtId="0" fontId="17" fillId="13" borderId="3" applyNumberFormat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0" fillId="0" borderId="0">
      <alignment horizontal="center" vertical="center" wrapText="true"/>
    </xf>
    <xf numFmtId="0" fontId="11" fillId="11" borderId="0" applyNumberFormat="false" applyBorder="false" applyAlignment="false" applyProtection="false">
      <alignment vertical="center"/>
    </xf>
    <xf numFmtId="0" fontId="18" fillId="20" borderId="8" applyNumberFormat="false" applyFon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0" borderId="0">
      <alignment horizontal="center" vertical="center" wrapText="true"/>
    </xf>
    <xf numFmtId="0" fontId="9" fillId="0" borderId="0">
      <alignment horizontal="center" vertical="center" wrapText="true"/>
    </xf>
    <xf numFmtId="0" fontId="11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horizontal="center" vertical="center" wrapText="true"/>
    </xf>
    <xf numFmtId="0" fontId="1" fillId="0" borderId="1" xfId="0" applyNumberFormat="true" applyFont="true" applyFill="true" applyBorder="true">
      <alignment horizontal="center" vertical="center" wrapText="true"/>
    </xf>
    <xf numFmtId="0" fontId="0" fillId="0" borderId="1" xfId="0" applyNumberFormat="true" applyBorder="true">
      <alignment horizontal="center" vertical="center" wrapText="true"/>
    </xf>
    <xf numFmtId="0" fontId="1" fillId="0" borderId="1" xfId="0" applyNumberFormat="true" applyFont="true" applyBorder="true">
      <alignment horizontal="center" vertical="center" wrapText="true"/>
    </xf>
    <xf numFmtId="0" fontId="2" fillId="0" borderId="1" xfId="0" applyNumberFormat="true" applyFont="true" applyBorder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Border="true">
      <alignment horizontal="center" vertical="center" wrapText="true"/>
    </xf>
    <xf numFmtId="0" fontId="0" fillId="0" borderId="0" xfId="0" applyFont="true">
      <alignment horizontal="center" vertical="center" wrapText="true"/>
    </xf>
    <xf numFmtId="0" fontId="1" fillId="0" borderId="0" xfId="0" applyFont="true" applyBorder="true">
      <alignment horizontal="center" vertical="center" wrapText="true"/>
    </xf>
    <xf numFmtId="0" fontId="0" fillId="0" borderId="0" xfId="0" applyBorder="true">
      <alignment horizontal="center" vertical="center" wrapText="true"/>
    </xf>
    <xf numFmtId="0" fontId="0" fillId="0" borderId="0" xfId="0" applyBorder="true" applyAlignment="true">
      <alignment horizontal="center" vertical="center" wrapText="true"/>
    </xf>
    <xf numFmtId="0" fontId="4" fillId="0" borderId="0" xfId="0" applyFont="true" applyBorder="true" applyAlignment="true">
      <alignment horizontal="left" vertical="center" wrapText="true"/>
    </xf>
    <xf numFmtId="0" fontId="5" fillId="0" borderId="0" xfId="0" applyNumberFormat="true" applyFont="true" applyBorder="true" applyAlignment="true">
      <alignment horizontal="center" vertical="center" wrapText="true"/>
    </xf>
    <xf numFmtId="0" fontId="6" fillId="0" borderId="1" xfId="0" applyFont="true" applyBorder="true">
      <alignment horizontal="center" vertical="center" wrapText="true"/>
    </xf>
    <xf numFmtId="0" fontId="6" fillId="0" borderId="1" xfId="0" applyNumberFormat="true" applyFont="true" applyBorder="true" applyAlignment="true">
      <alignment horizontal="center" vertical="center" wrapText="true"/>
    </xf>
    <xf numFmtId="0" fontId="7" fillId="0" borderId="1" xfId="0" applyFont="true" applyFill="true" applyBorder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7" fillId="0" borderId="1" xfId="0" applyNumberFormat="true" applyFont="true" applyBorder="true" applyAlignment="true">
      <alignment horizontal="center" vertical="center" wrapText="true"/>
    </xf>
    <xf numFmtId="0" fontId="7" fillId="2" borderId="1" xfId="0" applyNumberFormat="true" applyFont="true" applyFill="true" applyBorder="true" applyAlignment="true">
      <alignment horizontal="center" vertical="center" wrapText="true"/>
    </xf>
  </cellXfs>
  <cellStyles count="57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常规 10" xfId="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常规 4" xfId="16"/>
    <cellStyle name="60% - 强调文字颜色 4" xfId="17" builtinId="44"/>
    <cellStyle name="警告文本" xfId="18" builtinId="11"/>
    <cellStyle name="20% - 强调文字颜色 2" xfId="19" builtinId="34"/>
    <cellStyle name="常规 5" xfId="20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常规 2 2" xfId="32"/>
    <cellStyle name="60% - 强调文字颜色 6" xfId="33" builtinId="52"/>
    <cellStyle name="输入" xfId="34" builtinId="20"/>
    <cellStyle name="输出" xfId="35" builtinId="21"/>
    <cellStyle name="检查单元格" xfId="36" builtinId="23"/>
    <cellStyle name="链接单元格" xfId="37" builtinId="24"/>
    <cellStyle name="60% - 强调文字颜色 1" xfId="38" builtinId="32"/>
    <cellStyle name="常规 3" xfId="39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常规 3 5" xfId="48"/>
    <cellStyle name="差" xfId="49" builtinId="27"/>
    <cellStyle name="强调文字颜色 2" xfId="50" builtinId="33"/>
    <cellStyle name="40% - 强调文字颜色 1" xfId="51" builtinId="31"/>
    <cellStyle name="常规 5 2" xfId="52"/>
    <cellStyle name="常规 2" xfId="53"/>
    <cellStyle name="60% - 强调文字颜色 2" xfId="54" builtinId="36"/>
    <cellStyle name="40% - 强调文字颜色 2" xfId="55" builtinId="35"/>
    <cellStyle name="强调文字颜色 3" xfId="56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9"/>
  <sheetViews>
    <sheetView tabSelected="1" workbookViewId="0">
      <selection activeCell="A2" sqref="A2:D2"/>
    </sheetView>
  </sheetViews>
  <sheetFormatPr defaultColWidth="9" defaultRowHeight="15.75" outlineLevelCol="3"/>
  <cols>
    <col min="1" max="1" width="13.25" style="9" customWidth="true"/>
    <col min="2" max="2" width="19.375" style="10" customWidth="true"/>
    <col min="3" max="3" width="20.625" style="10" customWidth="true"/>
    <col min="4" max="4" width="37.5" style="10" customWidth="true"/>
    <col min="5" max="16384" width="9" style="9"/>
  </cols>
  <sheetData>
    <row r="1" ht="43" customHeight="true" spans="1:4">
      <c r="A1" s="11" t="s">
        <v>0</v>
      </c>
      <c r="B1" s="11"/>
      <c r="C1" s="11"/>
      <c r="D1" s="11"/>
    </row>
    <row r="2" ht="36.95" customHeight="true" spans="1:4">
      <c r="A2" s="12" t="s">
        <v>1</v>
      </c>
      <c r="B2" s="12"/>
      <c r="C2" s="12"/>
      <c r="D2" s="12"/>
    </row>
    <row r="3" s="8" customFormat="true" ht="35" customHeight="true" spans="1:4">
      <c r="A3" s="13" t="s">
        <v>2</v>
      </c>
      <c r="B3" s="14" t="s">
        <v>3</v>
      </c>
      <c r="C3" s="14" t="s">
        <v>4</v>
      </c>
      <c r="D3" s="14" t="s">
        <v>5</v>
      </c>
    </row>
    <row r="4" ht="35" customHeight="true" spans="1:4">
      <c r="A4" s="15">
        <v>1</v>
      </c>
      <c r="B4" s="16" t="s">
        <v>6</v>
      </c>
      <c r="C4" s="17" t="s">
        <v>7</v>
      </c>
      <c r="D4" s="17" t="s">
        <v>8</v>
      </c>
    </row>
    <row r="5" ht="35" customHeight="true" spans="1:4">
      <c r="A5" s="15">
        <v>2</v>
      </c>
      <c r="B5" s="16" t="s">
        <v>6</v>
      </c>
      <c r="C5" s="17" t="s">
        <v>9</v>
      </c>
      <c r="D5" s="17" t="s">
        <v>10</v>
      </c>
    </row>
    <row r="6" ht="35" customHeight="true" spans="1:4">
      <c r="A6" s="15">
        <v>3</v>
      </c>
      <c r="B6" s="16" t="s">
        <v>6</v>
      </c>
      <c r="C6" s="17" t="s">
        <v>11</v>
      </c>
      <c r="D6" s="17" t="s">
        <v>12</v>
      </c>
    </row>
    <row r="7" ht="35" customHeight="true" spans="1:4">
      <c r="A7" s="15">
        <v>4</v>
      </c>
      <c r="B7" s="16" t="s">
        <v>6</v>
      </c>
      <c r="C7" s="17" t="s">
        <v>13</v>
      </c>
      <c r="D7" s="17" t="s">
        <v>14</v>
      </c>
    </row>
    <row r="8" ht="35" customHeight="true" spans="1:4">
      <c r="A8" s="15">
        <v>5</v>
      </c>
      <c r="B8" s="16" t="s">
        <v>6</v>
      </c>
      <c r="C8" s="17" t="s">
        <v>15</v>
      </c>
      <c r="D8" s="17" t="s">
        <v>14</v>
      </c>
    </row>
    <row r="9" ht="35" customHeight="true" spans="1:4">
      <c r="A9" s="15">
        <v>6</v>
      </c>
      <c r="B9" s="16" t="s">
        <v>6</v>
      </c>
      <c r="C9" s="18" t="s">
        <v>16</v>
      </c>
      <c r="D9" s="18" t="s">
        <v>17</v>
      </c>
    </row>
  </sheetData>
  <autoFilter ref="A3:D9">
    <extLst/>
  </autoFilter>
  <mergeCells count="2">
    <mergeCell ref="A1:D1"/>
    <mergeCell ref="A2:D2"/>
  </mergeCells>
  <printOptions horizontalCentered="true" verticalCentered="true"/>
  <pageMargins left="0.590277777777778" right="0.590277777777778" top="0.389583333333333" bottom="1" header="0.5" footer="0.5"/>
  <pageSetup paperSize="9" scale="85" fitToHeight="0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O4" sqref="O4"/>
    </sheetView>
  </sheetViews>
  <sheetFormatPr defaultColWidth="9" defaultRowHeight="15.75"/>
  <cols>
    <col min="6" max="6" width="9.5" customWidth="true"/>
    <col min="8" max="8" width="9.5" customWidth="true"/>
    <col min="10" max="12" width="9.5" customWidth="true"/>
    <col min="13" max="13" width="12.75" customWidth="true"/>
    <col min="14" max="14" width="9.5" customWidth="true"/>
    <col min="15" max="15" width="12.75" customWidth="true"/>
  </cols>
  <sheetData>
    <row r="1" spans="1:2">
      <c r="A1" s="1" t="s">
        <v>18</v>
      </c>
      <c r="B1" s="2" t="s">
        <v>19</v>
      </c>
    </row>
    <row r="2" spans="1:15">
      <c r="A2" s="1" t="s">
        <v>20</v>
      </c>
      <c r="B2" s="3" t="s">
        <v>21</v>
      </c>
      <c r="O2">
        <f>N9+5015.12+5345.97</f>
        <v>50511.64</v>
      </c>
    </row>
    <row r="3" spans="1:15">
      <c r="A3" s="1" t="s">
        <v>22</v>
      </c>
      <c r="B3" s="3" t="s">
        <v>23</v>
      </c>
      <c r="O3">
        <f>O2/12</f>
        <v>4209.30333333333</v>
      </c>
    </row>
    <row r="4" spans="1:2">
      <c r="A4" s="1" t="s">
        <v>24</v>
      </c>
      <c r="B4" s="3" t="s">
        <v>25</v>
      </c>
    </row>
    <row r="5" spans="1:15">
      <c r="A5" s="1" t="s">
        <v>26</v>
      </c>
      <c r="B5" s="3" t="s">
        <v>27</v>
      </c>
      <c r="H5">
        <v>4245.65</v>
      </c>
      <c r="N5">
        <v>3924.14</v>
      </c>
      <c r="O5">
        <f>N9+5015.12+5345.97</f>
        <v>50511.64</v>
      </c>
    </row>
    <row r="6" spans="1:14">
      <c r="A6" s="1" t="s">
        <v>28</v>
      </c>
      <c r="B6" s="3" t="s">
        <v>29</v>
      </c>
      <c r="H6">
        <f>H5*5</f>
        <v>21228.25</v>
      </c>
      <c r="N6">
        <f>N5*5</f>
        <v>19620.7</v>
      </c>
    </row>
    <row r="7" spans="1:14">
      <c r="A7" s="1" t="s">
        <v>25</v>
      </c>
      <c r="B7" s="3" t="s">
        <v>24</v>
      </c>
      <c r="H7">
        <v>4408.88</v>
      </c>
      <c r="N7">
        <v>4105.97</v>
      </c>
    </row>
    <row r="8" spans="1:14">
      <c r="A8" s="1" t="s">
        <v>29</v>
      </c>
      <c r="B8" s="3" t="s">
        <v>28</v>
      </c>
      <c r="H8">
        <f>H7*5</f>
        <v>22044.4</v>
      </c>
      <c r="N8">
        <f>N7*5</f>
        <v>20529.85</v>
      </c>
    </row>
    <row r="9" spans="1:14">
      <c r="A9" s="1" t="s">
        <v>30</v>
      </c>
      <c r="B9" s="3" t="s">
        <v>22</v>
      </c>
      <c r="F9">
        <v>30726.6</v>
      </c>
      <c r="H9">
        <f>H6+H8+5225.03+5648.88</f>
        <v>54146.56</v>
      </c>
      <c r="N9">
        <f>N8+N6</f>
        <v>40150.55</v>
      </c>
    </row>
    <row r="10" spans="1:14">
      <c r="A10" s="1" t="s">
        <v>31</v>
      </c>
      <c r="B10" s="4" t="s">
        <v>32</v>
      </c>
      <c r="F10">
        <f>F9/12</f>
        <v>2560.55</v>
      </c>
      <c r="K10">
        <v>3749.96</v>
      </c>
      <c r="L10">
        <v>3888.69</v>
      </c>
      <c r="M10" s="7">
        <v>3888.69</v>
      </c>
      <c r="N10" s="7">
        <v>3218.62</v>
      </c>
    </row>
    <row r="11" spans="2:14">
      <c r="B11" s="5" t="s">
        <v>30</v>
      </c>
      <c r="F11">
        <v>3971.07</v>
      </c>
      <c r="K11">
        <f>K10*5</f>
        <v>18749.8</v>
      </c>
      <c r="L11">
        <f>L10*3</f>
        <v>11666.07</v>
      </c>
      <c r="M11">
        <f>M10*2+5128.69</f>
        <v>12906.07</v>
      </c>
      <c r="N11">
        <f>N10*5</f>
        <v>16093.1</v>
      </c>
    </row>
    <row r="12" spans="2:14">
      <c r="B12" s="5" t="s">
        <v>33</v>
      </c>
      <c r="F12">
        <f>F11*2</f>
        <v>7942.14</v>
      </c>
      <c r="L12">
        <f>L11+4582.34</f>
        <v>16248.41</v>
      </c>
      <c r="M12">
        <f>M11+L12+K11</f>
        <v>47904.28</v>
      </c>
      <c r="N12">
        <v>3350.61</v>
      </c>
    </row>
    <row r="13" spans="2:14">
      <c r="B13" s="3" t="s">
        <v>31</v>
      </c>
      <c r="F13">
        <f>F12+5211.07</f>
        <v>13153.21</v>
      </c>
      <c r="M13">
        <f>M12/12</f>
        <v>3992.02333333333</v>
      </c>
      <c r="N13">
        <f>N12*5</f>
        <v>16753.05</v>
      </c>
    </row>
    <row r="14" spans="2:14">
      <c r="B14" s="3" t="s">
        <v>20</v>
      </c>
      <c r="F14">
        <v>3971.07</v>
      </c>
      <c r="N14">
        <f>N11+N13</f>
        <v>32846.15</v>
      </c>
    </row>
    <row r="15" spans="2:14">
      <c r="B15" s="6" t="s">
        <v>26</v>
      </c>
      <c r="F15">
        <f>F14*3</f>
        <v>11913.21</v>
      </c>
      <c r="J15">
        <v>6163.85</v>
      </c>
      <c r="N15">
        <f>N14+4010.56+4590.61</f>
        <v>41447.32</v>
      </c>
    </row>
    <row r="16" spans="6:14">
      <c r="F16">
        <v>3796.58</v>
      </c>
      <c r="J16">
        <f>J15*2</f>
        <v>12327.7</v>
      </c>
      <c r="K16">
        <v>5958.63</v>
      </c>
      <c r="N16">
        <f>N15+M12</f>
        <v>89351.6</v>
      </c>
    </row>
    <row r="17" spans="6:13">
      <c r="F17">
        <f>F16*5</f>
        <v>18982.9</v>
      </c>
      <c r="J17">
        <f>J16+7403.85</f>
        <v>19731.55</v>
      </c>
      <c r="K17">
        <f>K16*5</f>
        <v>29793.15</v>
      </c>
      <c r="M17">
        <v>29793.15</v>
      </c>
    </row>
    <row r="18" spans="6:13">
      <c r="F18">
        <f>F17+F15</f>
        <v>30896.11</v>
      </c>
      <c r="K18">
        <v>6163.85</v>
      </c>
      <c r="M18">
        <f>M17+18491.55+7189.95</f>
        <v>55474.65</v>
      </c>
    </row>
    <row r="19" spans="6:13">
      <c r="F19">
        <f>F18+4843.52</f>
        <v>35739.63</v>
      </c>
      <c r="K19">
        <f>K18*3</f>
        <v>18491.55</v>
      </c>
      <c r="M19">
        <f>M18+19731.55</f>
        <v>75206.2</v>
      </c>
    </row>
    <row r="20" spans="6:13">
      <c r="F20">
        <f>F19+13153.21</f>
        <v>48892.84</v>
      </c>
      <c r="K20">
        <f>K19+K17</f>
        <v>48284.7</v>
      </c>
      <c r="M20">
        <f>M19/12</f>
        <v>6267.18333333333</v>
      </c>
    </row>
    <row r="21" spans="6:11">
      <c r="F21">
        <f>F20+30726.6</f>
        <v>79619.44</v>
      </c>
      <c r="K21">
        <f>K20+7189.95</f>
        <v>55474.65</v>
      </c>
    </row>
  </sheetData>
  <conditionalFormatting sqref="A1:B6553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cp:revision>1</cp:revision>
  <dcterms:created xsi:type="dcterms:W3CDTF">1996-12-23T09:32:00Z</dcterms:created>
  <cp:lastPrinted>2022-10-29T23:42:00Z</cp:lastPrinted>
  <dcterms:modified xsi:type="dcterms:W3CDTF">2023-04-06T10:05:06Z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</Properties>
</file>